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300"/>
  </bookViews>
  <sheets>
    <sheet name="программы" sheetId="2" r:id="rId1"/>
  </sheets>
  <definedNames>
    <definedName name="Z_CBB38A1C_68D1_4616_B44D_8EB9174FBEA1_.wvu.PrintTitles" localSheetId="0" hidden="1">программы!$4:$4</definedName>
    <definedName name="_xlnm.Print_Titles" localSheetId="0">программы!$3:$4</definedName>
  </definedNames>
  <calcPr calcId="162913" iterate="1"/>
  <customWorkbookViews>
    <customWorkbookView name="Шипицина Екатерина Васильевна - Личное представление" guid="{CBB38A1C-68D1-4616-B44D-8EB9174FBEA1}" mergeInterval="0" personalView="1" maximized="1" xWindow="-9" yWindow="-9" windowWidth="1458" windowHeight="870" activeSheetId="1"/>
    <customWorkbookView name="Морозова Анна Александровна - Личное представление" guid="{4A24DB04-85E6-4D67-BA23-93C87CF493B8}" mergeInterval="0" personalView="1" maximized="1" xWindow="-8" yWindow="-8" windowWidth="1936" windowHeight="1056" activeSheetId="2"/>
    <customWorkbookView name="Насонова Светлана Владимировна - Личное представление" guid="{DEF5DB07-7A7C-4ADD-AB96-EF6927F39220}" mergeInterval="0" personalView="1" maximized="1" windowWidth="1916" windowHeight="835" activeSheetId="2"/>
    <customWorkbookView name="Куленко Марина  Николаевна - Личное представление" guid="{DBE94123-C7F9-4355-B9D2-D63CD70194E5}" mergeInterval="0" personalView="1" maximized="1" windowWidth="1258" windowHeight="707" activeSheetId="2"/>
    <customWorkbookView name="Бессмертных Людмила Александровна - Личное представление" guid="{1E0CB788-42E3-4170-A252-DDBC53A4A3EA}" mergeInterval="0" personalView="1" maximized="1" windowWidth="1916" windowHeight="855" activeSheetId="2"/>
    <customWorkbookView name="Верба Аксана Николаевна - Личное представление" guid="{C5E0BA82-EED5-405F-834A-5DC574E7BDCE}" mergeInterval="0" personalView="1" maximized="1" windowWidth="1818" windowHeight="783" activeSheetId="2" showComments="commIndAndComment"/>
    <customWorkbookView name="Шульц Любовь Георгиевна - Личное представление" guid="{8C2641B7-AAF7-4AD8-BAF2-96637A590C63}" mergeInterval="0" personalView="1" maximized="1" xWindow="-9" yWindow="-9" windowWidth="1938" windowHeight="1050" activeSheetId="2"/>
    <customWorkbookView name="Шаповалова Людмила Николаевна - Личное представление" guid="{30D5FB2B-E832-43D3-9235-D563E51E7A04}" mergeInterval="0" personalView="1" xWindow="53" windowWidth="1867" windowHeight="1040" activeSheetId="2"/>
    <customWorkbookView name="Карелина Наталья Игоревна - Личное представление" guid="{BBCF2C21-4C8B-40CE-B126-D0C12C20B591}" mergeInterval="0" personalView="1" maximized="1" windowWidth="1916" windowHeight="855" activeSheetId="2"/>
    <customWorkbookView name="Селукова Марина Степановна - Личное представление" guid="{370586BC-8948-4303-BD93-0B352812A64E}" mergeInterval="0" personalView="1" maximized="1" windowWidth="1916" windowHeight="789" activeSheetId="2"/>
    <customWorkbookView name="Кожапенко Ольга Александровна - Личное представление" guid="{BADC9615-F2C7-43AA-89A1-BB9ED96847B4}" mergeInterval="0" personalView="1" maximized="1" xWindow="-8" yWindow="-8" windowWidth="1936" windowHeight="1056" activeSheetId="2"/>
    <customWorkbookView name="Парамонова Оксана Борисовна - Личное представление" guid="{1466639A-F0DE-4D1D-B732-BAC420591D2A}" mergeInterval="0" personalView="1" maximized="1" windowWidth="1596" windowHeight="635" activeSheetId="1"/>
    <customWorkbookView name="Гудкова Ирина Витальевна - Личное представление" guid="{AF0DAB93-C2F9-4AC6-AF1E-854E63FE9971}" mergeInterval="0" personalView="1" maximized="1" xWindow="-8" yWindow="-8" windowWidth="1936" windowHeight="1056" activeSheetId="2"/>
    <customWorkbookView name="Теляга Инна Альбертовна - Личное представление" guid="{9D136BF9-EDD4-4D07-A0A0-489F87A058F7}" mergeInterval="0" personalView="1" maximized="1" windowWidth="1916" windowHeight="795" activeSheetId="2"/>
  </customWorkbookViews>
</workbook>
</file>

<file path=xl/calcChain.xml><?xml version="1.0" encoding="utf-8"?>
<calcChain xmlns="http://schemas.openxmlformats.org/spreadsheetml/2006/main">
  <c r="C27" i="2" l="1"/>
  <c r="C33" i="2" s="1"/>
  <c r="G27" i="2" l="1"/>
  <c r="G33" i="2" s="1"/>
  <c r="F27" i="2"/>
  <c r="F33" i="2" s="1"/>
  <c r="E27" i="2"/>
  <c r="E33" i="2" s="1"/>
  <c r="B12" i="2" l="1"/>
  <c r="B10" i="2"/>
  <c r="B6" i="2"/>
  <c r="B30" i="2"/>
  <c r="B5" i="2"/>
  <c r="B33" i="2" l="1"/>
  <c r="D33" i="2"/>
</calcChain>
</file>

<file path=xl/sharedStrings.xml><?xml version="1.0" encoding="utf-8"?>
<sst xmlns="http://schemas.openxmlformats.org/spreadsheetml/2006/main" count="39" uniqueCount="39">
  <si>
    <t>Наименование муниципальной программы</t>
  </si>
  <si>
    <t>Итого:</t>
  </si>
  <si>
    <t>Муниципальная программа "Развитие образования города Нижневартовска на 2018-2025 годы и на период до 2030 года"</t>
  </si>
  <si>
    <t>Муниципальная программа "Развитие жилищно-коммунального хозяйства города Нижневартовска на 2018-2025 годы и на период до 2030 года"</t>
  </si>
  <si>
    <t>Муниципальная программа "Содержание дорожного хозяйства, организация транспортного обслуживания и благоустройство территории города Нижневартовска на 2018-2025 годы и на период до 2030 года"</t>
  </si>
  <si>
    <t>Муниципальная программа "Капитальное строительство и реконструкция объектов города Нижневартовска на 2018 - 2025 годы и на период до 2030 года"</t>
  </si>
  <si>
    <t>Муниципальная программа "Реализация проекта "Инициативное бюджетирование" на 2018 - 2022 годы"</t>
  </si>
  <si>
    <t>Муниципальная программа города Нижневартовска "Улучшение жилищных условий молодых семей в 2018 - 2025 годах и на период до 2030 года"</t>
  </si>
  <si>
    <t>Муниципальная программа "Управление и распоряжение имуществом, находящимся в муниципальной собственности муниципального образования город Нижневартовск, и земельными участками, находящимися в муниципальной собственности или государственная собственность на которые не разграничена, на 2018-2025 годы и на период до 2030 года"</t>
  </si>
  <si>
    <t>Муниципальная программа "Управление муниципальными финансами в городе Нижневартовске на 2018-2025 годы и на период до 2030 года"</t>
  </si>
  <si>
    <t>Муниципальная программа "Комплекс мероприятий по профилактике правонарушений в городе Нижневартовске на 2018-2025 годы и на период до 2030 года"</t>
  </si>
  <si>
    <t>Муниципальная программа "Укрепление пожарной безопасности, защита населения и территории города Нижневартовска от чрезвычайных ситуаций природного и техногенного характера, мероприятия по гражданской обороне и обеспечению безопасности людей на водных объектах на 2018-2025 годы и на период до 2030 года"</t>
  </si>
  <si>
    <t>Муниципальная программа "Энергосбережение и повышение энергетической эффективности в муниципальном образовании город Нижневартовск на 2018-2025 годы и на период до 2030 года"</t>
  </si>
  <si>
    <t>Муниципальная программа "Развитие гражданского общества в городе Нижневартовске на 2018-2025 годы и на период до 2030 года"</t>
  </si>
  <si>
    <t>Муниципальная программа "Развитие муниципальной службы в администрации города Нижневартовска на 2018-2025 годы и на период до 2030 года"</t>
  </si>
  <si>
    <t>Муниципальная программа "Развитие малого и среднего предпринимательства на территории города Нижневартовска на 2018-2025 годы и на период до 2030 года"</t>
  </si>
  <si>
    <t>Муниципальная программа "Развитие агропромышленного комплекса на территории города Нижневартовска на 2018-2025 годы и на период до 2030 года"</t>
  </si>
  <si>
    <t>Муниципальная программа "Оздоровление экологической обстановки в городе Нижневартовске в 2018-2025 годах и на период до 2030 года"</t>
  </si>
  <si>
    <t>Муниципальная программа "Организация предоставления государственных и муниципальных услуг через Нижневартовский МФЦ на 2018-2025 годы и на период до 2030 года"</t>
  </si>
  <si>
    <t>Муниципальная программа "Материально-техническое и организационное обеспечение деятельности органов местного самоуправления города Нижневартовска на 2018-2025 годы и на период до 2030 года"</t>
  </si>
  <si>
    <t>Муниципальная программа "Обеспечение доступным и комфортным жильем жителей города Нижневартовска в 2018-2025 годах и на период до 2030 года"</t>
  </si>
  <si>
    <t>Муниципальная программа "Доступная среда в городе Нижневартовске на 2018-2025 годы и на период до 2030 года"</t>
  </si>
  <si>
    <t>Муниципальная программа "Социальная поддержка и социальная помощь для отдельных категорий граждан в городе Нижневартовске на 2018-2025 годы и на период до 2030 года"</t>
  </si>
  <si>
    <t>Муниципальная программа "Электронный Нижневартовск на 2018-2025 годы и на период до 2030 года"</t>
  </si>
  <si>
    <t>тыс.рублей</t>
  </si>
  <si>
    <t>Муниципальная программа "Развитие градостроительной деятельности и жилищного строительства в  городе Нижневартовске в 2020-2025 годах и на период до 2030 года"</t>
  </si>
  <si>
    <t>Исполнено за 2019 год</t>
  </si>
  <si>
    <t>План на 2020 год</t>
  </si>
  <si>
    <t>Ожидаемое исполнение за 2020 год</t>
  </si>
  <si>
    <t>Муниципальная программа "Развитие социальной сферы города Нижневартовска на 2019-2030 годы"</t>
  </si>
  <si>
    <t xml:space="preserve">Муниципальная программа "Укрепление межнационального и межконфессионального согласия, профилактика экстремизма и терроризма в городе Нижневартовске на 2019-2025 годы и на период до 2030 года" </t>
  </si>
  <si>
    <t>Муниципальная программа "Комплексные меры по пропаганде здорового образа жизни (профилактика наркомании, токсикомании, алкоголизма) в городе Нижневартовске на 2018-2025 годы и на период до 2030 года"</t>
  </si>
  <si>
    <t>Сведения о расходах бюджета города Нижневартовска по муниципальным программам
на 2021 год и на плановый период 2022 и 2023 годов в сравнении с ожидаемым исполнением за 2020 год и отчетом за 2019 год</t>
  </si>
  <si>
    <t>Проект бюджета</t>
  </si>
  <si>
    <t>на 2021 год</t>
  </si>
  <si>
    <t>на 2022 год</t>
  </si>
  <si>
    <t>на 2023 год</t>
  </si>
  <si>
    <t>Муниципальная программа "Формирование современной городской среды в муниципальном образовании город Нижневартовск на 2018 - 2025 годы и на период до 2030 года"</t>
  </si>
  <si>
    <t>Муниципальная программа "Молодежь Нижневартовска на 2021-2030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</si>
</sst>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1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0">
    <xf numFmtId="0" fontId="0" fillId="0" borderId="0" xfId="0"/>
    <xf numFmtId="0" fontId="1" fillId="2" borderId="0" xfId="0" applyNumberFormat="1" applyFont="1" applyFill="1" applyAlignment="1">
      <alignment vertical="center" wrapText="1"/>
    </xf>
    <xf numFmtId="0" fontId="2" fillId="2" borderId="0" xfId="0" applyNumberFormat="1" applyFont="1" applyFill="1" applyAlignment="1">
      <alignment vertical="center" wrapText="1"/>
    </xf>
    <xf numFmtId="0" fontId="6" fillId="2" borderId="0" xfId="0" applyNumberFormat="1" applyFont="1" applyFill="1" applyAlignment="1">
      <alignment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justify" vertical="center" wrapText="1"/>
    </xf>
    <xf numFmtId="4" fontId="4" fillId="2" borderId="1" xfId="0" applyNumberFormat="1" applyFont="1" applyFill="1" applyBorder="1" applyAlignment="1">
      <alignment vertical="center" wrapText="1"/>
    </xf>
    <xf numFmtId="0" fontId="7" fillId="2" borderId="1" xfId="0" applyNumberFormat="1" applyFont="1" applyFill="1" applyBorder="1" applyAlignment="1">
      <alignment horizontal="justify" vertical="center" wrapText="1"/>
    </xf>
    <xf numFmtId="4" fontId="7" fillId="2" borderId="1" xfId="0" applyNumberFormat="1" applyFont="1" applyFill="1" applyBorder="1" applyAlignment="1">
      <alignment vertical="center" wrapText="1"/>
    </xf>
    <xf numFmtId="0" fontId="8" fillId="0" borderId="1" xfId="0" applyNumberFormat="1" applyFont="1" applyBorder="1" applyAlignment="1">
      <alignment horizontal="justify" vertical="center"/>
    </xf>
    <xf numFmtId="0" fontId="7" fillId="0" borderId="1" xfId="0" applyNumberFormat="1" applyFont="1" applyBorder="1" applyAlignment="1">
      <alignment horizontal="justify" vertical="center" wrapText="1"/>
    </xf>
    <xf numFmtId="0" fontId="3" fillId="2" borderId="1" xfId="0" applyNumberFormat="1" applyFont="1" applyFill="1" applyBorder="1" applyAlignment="1">
      <alignment horizontal="justify" vertical="center" wrapText="1"/>
    </xf>
    <xf numFmtId="4" fontId="3" fillId="2" borderId="1" xfId="0" applyNumberFormat="1" applyFont="1" applyFill="1" applyBorder="1" applyAlignment="1">
      <alignment vertical="center" wrapText="1"/>
    </xf>
    <xf numFmtId="0" fontId="4" fillId="2" borderId="0" xfId="0" applyNumberFormat="1" applyFont="1" applyFill="1" applyAlignment="1">
      <alignment horizontal="right" vertical="center" wrapText="1"/>
    </xf>
    <xf numFmtId="0" fontId="3" fillId="2" borderId="0" xfId="0" applyNumberFormat="1" applyFont="1" applyFill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3" fillId="2" borderId="4" xfId="0" applyNumberFormat="1" applyFont="1" applyFill="1" applyBorder="1" applyAlignment="1">
      <alignment horizontal="center" vertical="center" wrapText="1"/>
    </xf>
    <xf numFmtId="0" fontId="3" fillId="2" borderId="3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3"/>
  <sheetViews>
    <sheetView tabSelected="1" zoomScale="90" zoomScaleNormal="90" zoomScaleSheetLayoutView="100" workbookViewId="0">
      <pane xSplit="1" ySplit="4" topLeftCell="B5" activePane="bottomRight" state="frozen"/>
      <selection pane="topRight" activeCell="B1" sqref="B1"/>
      <selection pane="bottomLeft" activeCell="A7" sqref="A7"/>
      <selection pane="bottomRight" activeCell="L7" sqref="L7"/>
    </sheetView>
  </sheetViews>
  <sheetFormatPr defaultColWidth="9.140625" defaultRowHeight="15" x14ac:dyDescent="0.25"/>
  <cols>
    <col min="1" max="1" width="66" style="1" customWidth="1"/>
    <col min="2" max="2" width="19.140625" style="1" customWidth="1"/>
    <col min="3" max="3" width="18.85546875" style="1" customWidth="1"/>
    <col min="4" max="4" width="20" style="1" customWidth="1"/>
    <col min="5" max="5" width="18.5703125" style="1" customWidth="1"/>
    <col min="6" max="6" width="18.42578125" style="1" customWidth="1"/>
    <col min="7" max="7" width="18" style="1" customWidth="1"/>
    <col min="8" max="16384" width="9.140625" style="1"/>
  </cols>
  <sheetData>
    <row r="1" spans="1:7" ht="51" customHeight="1" x14ac:dyDescent="0.25">
      <c r="A1" s="14" t="s">
        <v>32</v>
      </c>
      <c r="B1" s="14"/>
      <c r="C1" s="14"/>
      <c r="D1" s="14"/>
      <c r="E1" s="14"/>
      <c r="F1" s="14"/>
      <c r="G1" s="14"/>
    </row>
    <row r="2" spans="1:7" ht="18.75" x14ac:dyDescent="0.25">
      <c r="G2" s="13" t="s">
        <v>24</v>
      </c>
    </row>
    <row r="3" spans="1:7" ht="59.25" customHeight="1" x14ac:dyDescent="0.25">
      <c r="A3" s="15" t="s">
        <v>0</v>
      </c>
      <c r="B3" s="15" t="s">
        <v>26</v>
      </c>
      <c r="C3" s="16" t="s">
        <v>27</v>
      </c>
      <c r="D3" s="16" t="s">
        <v>28</v>
      </c>
      <c r="E3" s="17" t="s">
        <v>33</v>
      </c>
      <c r="F3" s="18"/>
      <c r="G3" s="19"/>
    </row>
    <row r="4" spans="1:7" ht="53.25" customHeight="1" x14ac:dyDescent="0.25">
      <c r="A4" s="15"/>
      <c r="B4" s="15"/>
      <c r="C4" s="16"/>
      <c r="D4" s="16"/>
      <c r="E4" s="4" t="s">
        <v>34</v>
      </c>
      <c r="F4" s="4" t="s">
        <v>35</v>
      </c>
      <c r="G4" s="4" t="s">
        <v>36</v>
      </c>
    </row>
    <row r="5" spans="1:7" ht="56.25" x14ac:dyDescent="0.25">
      <c r="A5" s="5" t="s">
        <v>2</v>
      </c>
      <c r="B5" s="6">
        <f>9582422.57</f>
        <v>9582422.5700000003</v>
      </c>
      <c r="C5" s="6">
        <v>10830281.85</v>
      </c>
      <c r="D5" s="6">
        <v>10740648.460000001</v>
      </c>
      <c r="E5" s="6">
        <v>11358217.33</v>
      </c>
      <c r="F5" s="6">
        <v>11169772.25</v>
      </c>
      <c r="G5" s="6">
        <v>11258568.949999999</v>
      </c>
    </row>
    <row r="6" spans="1:7" ht="75" x14ac:dyDescent="0.25">
      <c r="A6" s="7" t="s">
        <v>22</v>
      </c>
      <c r="B6" s="6">
        <f>483443.27</f>
        <v>483443.27</v>
      </c>
      <c r="C6" s="6">
        <v>481402.03</v>
      </c>
      <c r="D6" s="6">
        <v>448704.91</v>
      </c>
      <c r="E6" s="6">
        <v>481553.82</v>
      </c>
      <c r="F6" s="6">
        <v>319688.92</v>
      </c>
      <c r="G6" s="6">
        <v>319378.21999999997</v>
      </c>
    </row>
    <row r="7" spans="1:7" ht="56.25" x14ac:dyDescent="0.25">
      <c r="A7" s="5" t="s">
        <v>21</v>
      </c>
      <c r="B7" s="6">
        <v>13782.1</v>
      </c>
      <c r="C7" s="6">
        <v>29731</v>
      </c>
      <c r="D7" s="6">
        <v>29383.58</v>
      </c>
      <c r="E7" s="6">
        <v>29731</v>
      </c>
      <c r="F7" s="6">
        <v>29731</v>
      </c>
      <c r="G7" s="6">
        <v>29731</v>
      </c>
    </row>
    <row r="8" spans="1:7" ht="56.25" x14ac:dyDescent="0.25">
      <c r="A8" s="5" t="s">
        <v>3</v>
      </c>
      <c r="B8" s="6">
        <v>505917.9</v>
      </c>
      <c r="C8" s="6">
        <v>248007.6</v>
      </c>
      <c r="D8" s="6">
        <v>240914.1</v>
      </c>
      <c r="E8" s="6">
        <v>180206.21</v>
      </c>
      <c r="F8" s="6">
        <v>171745.49</v>
      </c>
      <c r="G8" s="6">
        <v>166994.29</v>
      </c>
    </row>
    <row r="9" spans="1:7" ht="93.75" x14ac:dyDescent="0.25">
      <c r="A9" s="5" t="s">
        <v>4</v>
      </c>
      <c r="B9" s="6">
        <v>2537105.5499999998</v>
      </c>
      <c r="C9" s="6">
        <v>2633970.39</v>
      </c>
      <c r="D9" s="6">
        <v>2522335.7400000002</v>
      </c>
      <c r="E9" s="6">
        <v>2352035.94</v>
      </c>
      <c r="F9" s="6">
        <v>1805725.06</v>
      </c>
      <c r="G9" s="6">
        <v>1835297.68</v>
      </c>
    </row>
    <row r="10" spans="1:7" ht="75" x14ac:dyDescent="0.25">
      <c r="A10" s="5" t="s">
        <v>5</v>
      </c>
      <c r="B10" s="6">
        <f>406148.83+524872.26</f>
        <v>931021.09000000008</v>
      </c>
      <c r="C10" s="6">
        <v>1509845.21</v>
      </c>
      <c r="D10" s="6">
        <v>1241114.67</v>
      </c>
      <c r="E10" s="6">
        <v>406402.25</v>
      </c>
      <c r="F10" s="6">
        <v>391444.18</v>
      </c>
      <c r="G10" s="6">
        <v>937353.06</v>
      </c>
    </row>
    <row r="11" spans="1:7" ht="85.5" customHeight="1" x14ac:dyDescent="0.25">
      <c r="A11" s="5" t="s">
        <v>37</v>
      </c>
      <c r="B11" s="6">
        <v>33399.589999999997</v>
      </c>
      <c r="C11" s="6">
        <v>183209.08</v>
      </c>
      <c r="D11" s="6">
        <v>165709.75</v>
      </c>
      <c r="E11" s="6">
        <v>80735.38</v>
      </c>
      <c r="F11" s="6">
        <v>83144</v>
      </c>
      <c r="G11" s="6">
        <v>83144</v>
      </c>
    </row>
    <row r="12" spans="1:7" ht="56.25" x14ac:dyDescent="0.25">
      <c r="A12" s="5" t="s">
        <v>6</v>
      </c>
      <c r="B12" s="6">
        <f>20344.57+7072.47</f>
        <v>27417.040000000001</v>
      </c>
      <c r="C12" s="6">
        <v>32322.42</v>
      </c>
      <c r="D12" s="6">
        <v>29122.47</v>
      </c>
      <c r="E12" s="6">
        <v>30000</v>
      </c>
      <c r="F12" s="6">
        <v>30000</v>
      </c>
      <c r="G12" s="6">
        <v>0</v>
      </c>
    </row>
    <row r="13" spans="1:7" ht="56.25" x14ac:dyDescent="0.25">
      <c r="A13" s="5" t="s">
        <v>7</v>
      </c>
      <c r="B13" s="6">
        <v>20091.2</v>
      </c>
      <c r="C13" s="6">
        <v>25164.82</v>
      </c>
      <c r="D13" s="6">
        <v>24812.51</v>
      </c>
      <c r="E13" s="6">
        <v>54479.7</v>
      </c>
      <c r="F13" s="6">
        <v>55495.1</v>
      </c>
      <c r="G13" s="6">
        <v>55368.9</v>
      </c>
    </row>
    <row r="14" spans="1:7" ht="150" x14ac:dyDescent="0.25">
      <c r="A14" s="5" t="s">
        <v>8</v>
      </c>
      <c r="B14" s="6">
        <v>79837</v>
      </c>
      <c r="C14" s="6">
        <v>331651.3</v>
      </c>
      <c r="D14" s="6">
        <v>327347.78000000003</v>
      </c>
      <c r="E14" s="6">
        <v>168733.5</v>
      </c>
      <c r="F14" s="6">
        <v>82792.320000000007</v>
      </c>
      <c r="G14" s="6">
        <v>82792.320000000007</v>
      </c>
    </row>
    <row r="15" spans="1:7" ht="75" x14ac:dyDescent="0.25">
      <c r="A15" s="5" t="s">
        <v>9</v>
      </c>
      <c r="B15" s="6">
        <v>169772.2</v>
      </c>
      <c r="C15" s="6">
        <v>214395.99</v>
      </c>
      <c r="D15" s="6">
        <v>184601.02</v>
      </c>
      <c r="E15" s="6">
        <v>279022.69</v>
      </c>
      <c r="F15" s="6">
        <v>453730.14</v>
      </c>
      <c r="G15" s="6">
        <v>617691.31999999995</v>
      </c>
    </row>
    <row r="16" spans="1:7" s="3" customFormat="1" ht="93.75" x14ac:dyDescent="0.25">
      <c r="A16" s="7" t="s">
        <v>31</v>
      </c>
      <c r="B16" s="8">
        <v>2385.12</v>
      </c>
      <c r="C16" s="8">
        <v>3840</v>
      </c>
      <c r="D16" s="8">
        <v>3807.81</v>
      </c>
      <c r="E16" s="8">
        <v>2400</v>
      </c>
      <c r="F16" s="8">
        <v>2400</v>
      </c>
      <c r="G16" s="8">
        <v>2400</v>
      </c>
    </row>
    <row r="17" spans="1:7" ht="75" x14ac:dyDescent="0.25">
      <c r="A17" s="5" t="s">
        <v>10</v>
      </c>
      <c r="B17" s="6">
        <v>7164.55</v>
      </c>
      <c r="C17" s="6">
        <v>11086.77</v>
      </c>
      <c r="D17" s="6">
        <v>10992.45</v>
      </c>
      <c r="E17" s="6">
        <v>10990.38</v>
      </c>
      <c r="F17" s="6">
        <v>10990.39</v>
      </c>
      <c r="G17" s="6">
        <v>10990.39</v>
      </c>
    </row>
    <row r="18" spans="1:7" ht="131.25" x14ac:dyDescent="0.25">
      <c r="A18" s="5" t="s">
        <v>11</v>
      </c>
      <c r="B18" s="6">
        <v>177503.94</v>
      </c>
      <c r="C18" s="6">
        <v>192242.99</v>
      </c>
      <c r="D18" s="6">
        <v>191257.9</v>
      </c>
      <c r="E18" s="6">
        <v>179634.26</v>
      </c>
      <c r="F18" s="6">
        <v>179634.26</v>
      </c>
      <c r="G18" s="6">
        <v>179634.26</v>
      </c>
    </row>
    <row r="19" spans="1:7" ht="75" x14ac:dyDescent="0.25">
      <c r="A19" s="5" t="s">
        <v>12</v>
      </c>
      <c r="B19" s="6">
        <v>13843.04</v>
      </c>
      <c r="C19" s="6">
        <v>13763</v>
      </c>
      <c r="D19" s="6">
        <v>13650.43</v>
      </c>
      <c r="E19" s="6">
        <v>13763</v>
      </c>
      <c r="F19" s="6">
        <v>13763</v>
      </c>
      <c r="G19" s="6">
        <v>13763</v>
      </c>
    </row>
    <row r="20" spans="1:7" ht="56.25" x14ac:dyDescent="0.25">
      <c r="A20" s="7" t="s">
        <v>13</v>
      </c>
      <c r="B20" s="6">
        <v>10111.969999999999</v>
      </c>
      <c r="C20" s="6">
        <v>10110</v>
      </c>
      <c r="D20" s="6">
        <v>10089.780000000001</v>
      </c>
      <c r="E20" s="6">
        <v>12740</v>
      </c>
      <c r="F20" s="6">
        <v>12740</v>
      </c>
      <c r="G20" s="6">
        <v>12740</v>
      </c>
    </row>
    <row r="21" spans="1:7" ht="56.25" x14ac:dyDescent="0.25">
      <c r="A21" s="5" t="s">
        <v>14</v>
      </c>
      <c r="B21" s="6">
        <v>299.89999999999998</v>
      </c>
      <c r="C21" s="6">
        <v>300</v>
      </c>
      <c r="D21" s="6">
        <v>297</v>
      </c>
      <c r="E21" s="6">
        <v>500</v>
      </c>
      <c r="F21" s="6">
        <v>500</v>
      </c>
      <c r="G21" s="6">
        <v>500</v>
      </c>
    </row>
    <row r="22" spans="1:7" ht="75" x14ac:dyDescent="0.25">
      <c r="A22" s="7" t="s">
        <v>15</v>
      </c>
      <c r="B22" s="6">
        <v>15727.27</v>
      </c>
      <c r="C22" s="6">
        <v>26379.91</v>
      </c>
      <c r="D22" s="6">
        <v>26248.01</v>
      </c>
      <c r="E22" s="6">
        <v>20526.5</v>
      </c>
      <c r="F22" s="6">
        <v>20526.5</v>
      </c>
      <c r="G22" s="6">
        <v>20526.5</v>
      </c>
    </row>
    <row r="23" spans="1:7" ht="75" x14ac:dyDescent="0.25">
      <c r="A23" s="5" t="s">
        <v>16</v>
      </c>
      <c r="B23" s="6">
        <v>173892</v>
      </c>
      <c r="C23" s="6">
        <v>141135</v>
      </c>
      <c r="D23" s="6">
        <v>140993.85999999999</v>
      </c>
      <c r="E23" s="6">
        <v>119392.9</v>
      </c>
      <c r="F23" s="6">
        <v>119392.9</v>
      </c>
      <c r="G23" s="6">
        <v>119392.9</v>
      </c>
    </row>
    <row r="24" spans="1:7" ht="56.25" x14ac:dyDescent="0.25">
      <c r="A24" s="5" t="s">
        <v>17</v>
      </c>
      <c r="B24" s="6">
        <v>16790.91</v>
      </c>
      <c r="C24" s="6">
        <v>25684.33</v>
      </c>
      <c r="D24" s="6">
        <v>25667.21</v>
      </c>
      <c r="E24" s="6">
        <v>47043.63</v>
      </c>
      <c r="F24" s="6">
        <v>46918.66</v>
      </c>
      <c r="G24" s="6">
        <v>46918.66</v>
      </c>
    </row>
    <row r="25" spans="1:7" ht="56.25" x14ac:dyDescent="0.25">
      <c r="A25" s="7" t="s">
        <v>23</v>
      </c>
      <c r="B25" s="6">
        <v>32107.08</v>
      </c>
      <c r="C25" s="6">
        <v>24132</v>
      </c>
      <c r="D25" s="6">
        <v>23878.28</v>
      </c>
      <c r="E25" s="6">
        <v>22873</v>
      </c>
      <c r="F25" s="6">
        <v>22873</v>
      </c>
      <c r="G25" s="6">
        <v>22873</v>
      </c>
    </row>
    <row r="26" spans="1:7" ht="75" x14ac:dyDescent="0.25">
      <c r="A26" s="5" t="s">
        <v>18</v>
      </c>
      <c r="B26" s="6">
        <v>227400.43</v>
      </c>
      <c r="C26" s="6">
        <v>218348.5</v>
      </c>
      <c r="D26" s="6">
        <v>216165.01</v>
      </c>
      <c r="E26" s="6">
        <v>0</v>
      </c>
      <c r="F26" s="6">
        <v>0</v>
      </c>
      <c r="G26" s="6">
        <v>0</v>
      </c>
    </row>
    <row r="27" spans="1:7" ht="93.75" x14ac:dyDescent="0.25">
      <c r="A27" s="5" t="s">
        <v>19</v>
      </c>
      <c r="B27" s="6">
        <v>442705.48</v>
      </c>
      <c r="C27" s="6">
        <f>405142.46+12230.42</f>
        <v>417372.88</v>
      </c>
      <c r="D27" s="6">
        <v>413265.6</v>
      </c>
      <c r="E27" s="6">
        <f>390607.21+11749.59</f>
        <v>402356.80000000005</v>
      </c>
      <c r="F27" s="6">
        <f>390607.21+13031.99</f>
        <v>403639.2</v>
      </c>
      <c r="G27" s="6">
        <f>390607.21+13144.8</f>
        <v>403752.01</v>
      </c>
    </row>
    <row r="28" spans="1:7" ht="75" x14ac:dyDescent="0.25">
      <c r="A28" s="9" t="s">
        <v>25</v>
      </c>
      <c r="B28" s="6">
        <v>0</v>
      </c>
      <c r="C28" s="6">
        <v>52598.58</v>
      </c>
      <c r="D28" s="6">
        <v>52335.59</v>
      </c>
      <c r="E28" s="6">
        <v>37359.660000000003</v>
      </c>
      <c r="F28" s="6">
        <v>34969.26</v>
      </c>
      <c r="G28" s="6">
        <v>24849.46</v>
      </c>
    </row>
    <row r="29" spans="1:7" ht="75" x14ac:dyDescent="0.25">
      <c r="A29" s="5" t="s">
        <v>20</v>
      </c>
      <c r="B29" s="6">
        <v>1712717.53</v>
      </c>
      <c r="C29" s="6">
        <v>893388.11</v>
      </c>
      <c r="D29" s="6">
        <v>848035.77</v>
      </c>
      <c r="E29" s="6">
        <v>101913.8</v>
      </c>
      <c r="F29" s="6">
        <v>92893.8</v>
      </c>
      <c r="G29" s="6">
        <v>54709.2</v>
      </c>
    </row>
    <row r="30" spans="1:7" ht="45.75" customHeight="1" x14ac:dyDescent="0.25">
      <c r="A30" s="5" t="s">
        <v>29</v>
      </c>
      <c r="B30" s="6">
        <f>2227870.01</f>
        <v>2227870.0099999998</v>
      </c>
      <c r="C30" s="6">
        <v>2217203.42</v>
      </c>
      <c r="D30" s="6">
        <v>2193065.5699999998</v>
      </c>
      <c r="E30" s="6">
        <v>2162320.52</v>
      </c>
      <c r="F30" s="6">
        <v>2014474.17</v>
      </c>
      <c r="G30" s="6">
        <v>2015842.37</v>
      </c>
    </row>
    <row r="31" spans="1:7" s="3" customFormat="1" ht="93.75" x14ac:dyDescent="0.25">
      <c r="A31" s="10" t="s">
        <v>30</v>
      </c>
      <c r="B31" s="8">
        <v>17634.97</v>
      </c>
      <c r="C31" s="8">
        <v>17745.810000000001</v>
      </c>
      <c r="D31" s="8">
        <v>17583.580000000002</v>
      </c>
      <c r="E31" s="8">
        <v>4946.5</v>
      </c>
      <c r="F31" s="8">
        <v>4680</v>
      </c>
      <c r="G31" s="8">
        <v>4680</v>
      </c>
    </row>
    <row r="32" spans="1:7" s="3" customFormat="1" ht="45" customHeight="1" x14ac:dyDescent="0.25">
      <c r="A32" s="10" t="s">
        <v>38</v>
      </c>
      <c r="B32" s="8">
        <v>0</v>
      </c>
      <c r="C32" s="8">
        <v>0</v>
      </c>
      <c r="D32" s="8">
        <v>0</v>
      </c>
      <c r="E32" s="8">
        <v>100251.77</v>
      </c>
      <c r="F32" s="8">
        <v>100251.77</v>
      </c>
      <c r="G32" s="8">
        <v>100251.77</v>
      </c>
    </row>
    <row r="33" spans="1:7" s="2" customFormat="1" ht="26.25" customHeight="1" x14ac:dyDescent="0.25">
      <c r="A33" s="11" t="s">
        <v>1</v>
      </c>
      <c r="B33" s="12">
        <f>SUM(B5:B32)</f>
        <v>19462363.709999993</v>
      </c>
      <c r="C33" s="12">
        <f t="shared" ref="C33:G33" si="0">SUM(C5:C32)</f>
        <v>20785312.989999991</v>
      </c>
      <c r="D33" s="12">
        <f t="shared" si="0"/>
        <v>20142028.839999996</v>
      </c>
      <c r="E33" s="12">
        <f t="shared" si="0"/>
        <v>18660130.540000003</v>
      </c>
      <c r="F33" s="12">
        <f t="shared" si="0"/>
        <v>17673915.370000001</v>
      </c>
      <c r="G33" s="12">
        <f t="shared" si="0"/>
        <v>18420143.260000002</v>
      </c>
    </row>
  </sheetData>
  <customSheetViews>
    <customSheetView guid="{CBB38A1C-68D1-4616-B44D-8EB9174FBEA1}" scale="70" showPageBreaks="1">
      <pane ySplit="5" topLeftCell="A33" activePane="bottomLeft" state="frozen"/>
      <selection pane="bottomLeft" activeCell="F48" sqref="F48"/>
      <pageMargins left="0.59055118110236227" right="0.59055118110236227" top="1.1417322834645669" bottom="0.15748031496062992" header="0.31496062992125984" footer="0.31496062992125984"/>
      <pageSetup paperSize="9" scale="65" orientation="landscape" r:id="rId1"/>
    </customSheetView>
    <customSheetView guid="{4A24DB04-85E6-4D67-BA23-93C87CF493B8}" scale="70" showPageBreaks="1" topLeftCell="A7">
      <selection activeCell="F19" sqref="F19"/>
      <pageMargins left="0.7" right="0.7" top="0.75" bottom="0.75" header="0.3" footer="0.3"/>
      <pageSetup paperSize="9" orientation="portrait" verticalDpi="0" r:id="rId2"/>
    </customSheetView>
    <customSheetView guid="{DEF5DB07-7A7C-4ADD-AB96-EF6927F39220}" showPageBreaks="1">
      <selection activeCell="A13" sqref="A13"/>
      <pageMargins left="0.7" right="0.7" top="0.75" bottom="0.75" header="0.3" footer="0.3"/>
      <pageSetup paperSize="9" orientation="portrait" verticalDpi="0" r:id="rId3"/>
    </customSheetView>
    <customSheetView guid="{DBE94123-C7F9-4355-B9D2-D63CD70194E5}">
      <pane xSplit="1" ySplit="5" topLeftCell="D27" activePane="bottomRight" state="frozen"/>
      <selection pane="bottomRight" activeCell="G31" sqref="G31"/>
      <pageMargins left="0.7" right="0.7" top="0.75" bottom="0.75" header="0.3" footer="0.3"/>
      <pageSetup paperSize="9" orientation="portrait" verticalDpi="0" r:id="rId4"/>
    </customSheetView>
    <customSheetView guid="{1E0CB788-42E3-4170-A252-DDBC53A4A3EA}" scale="77">
      <selection activeCell="G7" sqref="G7"/>
      <pageMargins left="0.7" right="0.7" top="0.75" bottom="0.75" header="0.3" footer="0.3"/>
      <pageSetup paperSize="9" orientation="portrait" verticalDpi="0" r:id="rId5"/>
    </customSheetView>
    <customSheetView guid="{C5E0BA82-EED5-405F-834A-5DC574E7BDCE}">
      <selection activeCell="H6" sqref="H6:I6"/>
      <pageMargins left="0.7" right="0.7" top="0.75" bottom="0.75" header="0.3" footer="0.3"/>
      <pageSetup paperSize="9" orientation="portrait" verticalDpi="0" r:id="rId6"/>
    </customSheetView>
    <customSheetView guid="{8C2641B7-AAF7-4AD8-BAF2-96637A590C63}" topLeftCell="A25">
      <selection activeCell="I27" sqref="I27"/>
      <pageMargins left="0.7" right="0.7" top="0.75" bottom="0.75" header="0.3" footer="0.3"/>
      <pageSetup paperSize="9" orientation="portrait" verticalDpi="0" r:id="rId7"/>
    </customSheetView>
    <customSheetView guid="{30D5FB2B-E832-43D3-9235-D563E51E7A04}">
      <pane xSplit="1" ySplit="5" topLeftCell="B10" activePane="bottomRight" state="frozen"/>
      <selection pane="bottomRight" activeCell="H13" sqref="H13:I13"/>
      <pageMargins left="0.7" right="0.7" top="0.75" bottom="0.75" header="0.3" footer="0.3"/>
      <pageSetup paperSize="9" orientation="portrait" verticalDpi="0" r:id="rId8"/>
    </customSheetView>
    <customSheetView guid="{BBCF2C21-4C8B-40CE-B126-D0C12C20B591}">
      <selection activeCell="A8" sqref="A8"/>
      <pageMargins left="0.7" right="0.7" top="0.75" bottom="0.75" header="0.3" footer="0.3"/>
      <pageSetup paperSize="9" orientation="portrait" verticalDpi="0" r:id="rId9"/>
    </customSheetView>
    <customSheetView guid="{370586BC-8948-4303-BD93-0B352812A64E}">
      <pane ySplit="5" topLeftCell="A19" activePane="bottomLeft" state="frozen"/>
      <selection pane="bottomLeft" activeCell="J20" sqref="J20"/>
      <pageMargins left="0.7" right="0.7" top="0.75" bottom="0.75" header="0.3" footer="0.3"/>
      <pageSetup paperSize="9" orientation="portrait" verticalDpi="0" r:id="rId10"/>
    </customSheetView>
    <customSheetView guid="{BADC9615-F2C7-43AA-89A1-BB9ED96847B4}" topLeftCell="A28">
      <selection activeCell="A44" sqref="A44"/>
      <pageMargins left="0.7" right="0.7" top="0.75" bottom="0.75" header="0.3" footer="0.3"/>
      <pageSetup paperSize="9" orientation="portrait" verticalDpi="0" r:id="rId11"/>
    </customSheetView>
    <customSheetView guid="{1466639A-F0DE-4D1D-B732-BAC420591D2A}" showPageBreaks="1">
      <selection activeCell="N11" sqref="N11"/>
      <pageMargins left="0.7" right="0.7" top="0.75" bottom="0.75" header="0.3" footer="0.3"/>
      <pageSetup paperSize="9" orientation="portrait" r:id="rId12"/>
    </customSheetView>
    <customSheetView guid="{AF0DAB93-C2F9-4AC6-AF1E-854E63FE9971}" showPageBreaks="1" topLeftCell="A19">
      <selection activeCell="F21" sqref="F21"/>
      <pageMargins left="0.7" right="0.7" top="0.75" bottom="0.75" header="0.3" footer="0.3"/>
      <pageSetup paperSize="9" orientation="portrait" verticalDpi="0" r:id="rId13"/>
    </customSheetView>
    <customSheetView guid="{9D136BF9-EDD4-4D07-A0A0-489F87A058F7}" scale="70" showPageBreaks="1">
      <pane xSplit="1" ySplit="5" topLeftCell="B24" activePane="bottomRight" state="frozen"/>
      <selection pane="bottomRight" activeCell="K28" sqref="K28"/>
      <pageMargins left="0.7" right="0.7" top="0.75" bottom="0.75" header="0.3" footer="0.3"/>
      <pageSetup paperSize="9" orientation="portrait" r:id="rId14"/>
    </customSheetView>
  </customSheetViews>
  <mergeCells count="6">
    <mergeCell ref="A1:G1"/>
    <mergeCell ref="A3:A4"/>
    <mergeCell ref="B3:B4"/>
    <mergeCell ref="D3:D4"/>
    <mergeCell ref="E3:G3"/>
    <mergeCell ref="C3:C4"/>
  </mergeCells>
  <pageMargins left="1.1811023622047245" right="0.39370078740157483" top="0.78740157480314965" bottom="0.78740157480314965" header="0.31496062992125984" footer="0.31496062992125984"/>
  <pageSetup paperSize="9" scale="47" firstPageNumber="840" fitToHeight="2" orientation="portrait" useFirstPageNumber="1" r:id="rId15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программы</vt:lpstr>
      <vt:lpstr>программы!Заголовки_для_печати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Мурашко Ирина Николаевна</dc:creator>
  <cp:lastModifiedBy>Верба Аксана Николаевна</cp:lastModifiedBy>
  <cp:lastPrinted>2020-11-17T13:53:39Z</cp:lastPrinted>
  <dcterms:created xsi:type="dcterms:W3CDTF">2006-09-16T00:00:00Z</dcterms:created>
  <dcterms:modified xsi:type="dcterms:W3CDTF">2020-11-17T13:53:53Z</dcterms:modified>
</cp:coreProperties>
</file>